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https://usarmywestpoint-my.sharepoint.com/personal/dusty_turner_westpoint_edu/Documents/Teaching/courses/misc-lessons/assets/"/>
    </mc:Choice>
  </mc:AlternateContent>
  <xr:revisionPtr revIDLastSave="110" documentId="11_99D81327CEA3E08162DF7967D7DAE942CFE87385" xr6:coauthVersionLast="47" xr6:coauthVersionMax="47" xr10:uidLastSave="{881659E1-BBCC-4573-A645-183616A87833}"/>
  <bookViews>
    <workbookView xWindow="38290" yWindow="-110" windowWidth="38620" windowHeight="21100" firstSheet="4" activeTab="5" xr2:uid="{00000000-000D-0000-FFFF-FFFF00000000}"/>
  </bookViews>
  <sheets>
    <sheet name="Instructions" sheetId="1" r:id="rId1"/>
    <sheet name="L8 - Build Model" sheetId="2" r:id="rId2"/>
    <sheet name="L8 - Solution" sheetId="5" r:id="rId3"/>
    <sheet name="L9 - Validate" sheetId="3" r:id="rId4"/>
    <sheet name="L9 - Solution" sheetId="6" r:id="rId5"/>
    <sheet name="L10 - Residuals" sheetId="4" r:id="rId6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6" l="1"/>
  <c r="K2" i="6"/>
  <c r="L2" i="3"/>
  <c r="K2" i="3"/>
  <c r="E2" i="5"/>
  <c r="D2" i="5"/>
  <c r="F3" i="6" l="1"/>
  <c r="G3" i="6" s="1"/>
  <c r="H3" i="6" s="1"/>
  <c r="F15" i="6"/>
  <c r="G15" i="6" s="1"/>
  <c r="H15" i="6" s="1"/>
  <c r="F39" i="6"/>
  <c r="G39" i="6" s="1"/>
  <c r="H39" i="6" s="1"/>
  <c r="F38" i="6"/>
  <c r="G38" i="6" s="1"/>
  <c r="H38" i="6" s="1"/>
  <c r="F37" i="6"/>
  <c r="G37" i="6" s="1"/>
  <c r="H37" i="6" s="1"/>
  <c r="F36" i="6"/>
  <c r="G36" i="6" s="1"/>
  <c r="H36" i="6" s="1"/>
  <c r="F35" i="6"/>
  <c r="G35" i="6" s="1"/>
  <c r="H35" i="6" s="1"/>
  <c r="F34" i="6"/>
  <c r="G34" i="6" s="1"/>
  <c r="H34" i="6" s="1"/>
  <c r="F2" i="6"/>
  <c r="G2" i="6" s="1"/>
  <c r="H2" i="6" s="1"/>
  <c r="F33" i="6"/>
  <c r="G33" i="6" s="1"/>
  <c r="H33" i="6" s="1"/>
  <c r="F32" i="6"/>
  <c r="G32" i="6" s="1"/>
  <c r="H32" i="6" s="1"/>
  <c r="F31" i="6"/>
  <c r="G31" i="6" s="1"/>
  <c r="H31" i="6" s="1"/>
  <c r="F30" i="6"/>
  <c r="G30" i="6" s="1"/>
  <c r="H30" i="6" s="1"/>
  <c r="F29" i="6"/>
  <c r="G29" i="6" s="1"/>
  <c r="H29" i="6" s="1"/>
  <c r="F27" i="6"/>
  <c r="G27" i="6" s="1"/>
  <c r="H27" i="6" s="1"/>
  <c r="F26" i="6"/>
  <c r="G26" i="6" s="1"/>
  <c r="H26" i="6" s="1"/>
  <c r="F25" i="6"/>
  <c r="G25" i="6" s="1"/>
  <c r="H25" i="6" s="1"/>
  <c r="F24" i="6"/>
  <c r="G24" i="6" s="1"/>
  <c r="H24" i="6" s="1"/>
  <c r="F23" i="6"/>
  <c r="G23" i="6" s="1"/>
  <c r="H23" i="6" s="1"/>
  <c r="F22" i="6"/>
  <c r="G22" i="6" s="1"/>
  <c r="H22" i="6" s="1"/>
  <c r="F21" i="6"/>
  <c r="G21" i="6" s="1"/>
  <c r="H21" i="6" s="1"/>
  <c r="F20" i="6"/>
  <c r="G20" i="6" s="1"/>
  <c r="H20" i="6" s="1"/>
  <c r="F19" i="6"/>
  <c r="G19" i="6" s="1"/>
  <c r="H19" i="6" s="1"/>
  <c r="F18" i="6"/>
  <c r="G18" i="6" s="1"/>
  <c r="H18" i="6" s="1"/>
  <c r="F17" i="6"/>
  <c r="G17" i="6" s="1"/>
  <c r="H17" i="6" s="1"/>
  <c r="F16" i="6"/>
  <c r="G16" i="6" s="1"/>
  <c r="H16" i="6" s="1"/>
  <c r="F14" i="6"/>
  <c r="G14" i="6" s="1"/>
  <c r="H14" i="6" s="1"/>
  <c r="F13" i="6"/>
  <c r="G13" i="6" s="1"/>
  <c r="H13" i="6" s="1"/>
  <c r="F12" i="6"/>
  <c r="G12" i="6" s="1"/>
  <c r="H12" i="6" s="1"/>
  <c r="F11" i="6"/>
  <c r="G11" i="6" s="1"/>
  <c r="H11" i="6" s="1"/>
  <c r="F10" i="6"/>
  <c r="G10" i="6" s="1"/>
  <c r="H10" i="6" s="1"/>
  <c r="F9" i="6"/>
  <c r="G9" i="6" s="1"/>
  <c r="H9" i="6" s="1"/>
  <c r="F8" i="6"/>
  <c r="G8" i="6" s="1"/>
  <c r="H8" i="6" s="1"/>
  <c r="F7" i="6"/>
  <c r="G7" i="6" s="1"/>
  <c r="H7" i="6" s="1"/>
  <c r="F6" i="6"/>
  <c r="G6" i="6" s="1"/>
  <c r="H6" i="6" s="1"/>
  <c r="F5" i="6"/>
  <c r="G5" i="6" s="1"/>
  <c r="H5" i="6" s="1"/>
  <c r="F4" i="6"/>
  <c r="G4" i="6" s="1"/>
  <c r="H4" i="6" s="1"/>
  <c r="I14" i="6" l="1"/>
  <c r="I33" i="6"/>
</calcChain>
</file>

<file path=xl/sharedStrings.xml><?xml version="1.0" encoding="utf-8"?>
<sst xmlns="http://schemas.openxmlformats.org/spreadsheetml/2006/main" count="394" uniqueCount="127">
  <si>
    <t>Step</t>
  </si>
  <si>
    <t>Instructions</t>
  </si>
  <si>
    <t>1</t>
  </si>
  <si>
    <t>This workbook accompanies Lessons 8-10 on Linear Regression.</t>
  </si>
  <si>
    <t>2</t>
  </si>
  <si>
    <t>Data: Real ACFT scores from a company in the 20th Engineer Brigade.</t>
  </si>
  <si>
    <t>3</t>
  </si>
  <si>
    <t>Question: Can we predict a soldier's weight from their height?</t>
  </si>
  <si>
    <t>4</t>
  </si>
  <si>
    <t>L8 tab: Use the training data (37 soldiers) to build a linear regression model.</t>
  </si>
  <si>
    <t>5</t>
  </si>
  <si>
    <t>Compute slope using =SLOPE(Weight_range, Height_range).</t>
  </si>
  <si>
    <t>6</t>
  </si>
  <si>
    <t>Compute intercept using =INTERCEPT(Weight_range, Height_range).</t>
  </si>
  <si>
    <t>7</t>
  </si>
  <si>
    <t>L9 tab: Use YOUR model (slope &amp; intercept from L8) to predict test data (10 soldiers).</t>
  </si>
  <si>
    <t>8</t>
  </si>
  <si>
    <t>Compute Error = Actual - Predicted. Compute |Error| = ABS(Error). Compute MAE = AVERAGE(|Error|).</t>
  </si>
  <si>
    <t>9</t>
  </si>
  <si>
    <t>L10 tab: Compute Fitted values and Residuals for the training data.</t>
  </si>
  <si>
    <t>10</t>
  </si>
  <si>
    <t>Create a residual plot (scatter: Fitted vs Residual) and a histogram of residuals.</t>
  </si>
  <si>
    <t>Soldier</t>
  </si>
  <si>
    <t>Height (in)</t>
  </si>
  <si>
    <t>Weight (lbs)</t>
  </si>
  <si>
    <t>Hint: Slope Formula</t>
  </si>
  <si>
    <t>Hint: Intercept Formula</t>
  </si>
  <si>
    <t>S001</t>
  </si>
  <si>
    <t>=SLOPE(C2:C38,B2:B38)</t>
  </si>
  <si>
    <t>=INTERCEPT(C2:C38,B2:B38)</t>
  </si>
  <si>
    <t>S002</t>
  </si>
  <si>
    <t>S003</t>
  </si>
  <si>
    <t>S004</t>
  </si>
  <si>
    <t>S005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</si>
  <si>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</si>
  <si>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</si>
  <si>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</si>
  <si>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</si>
  <si>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</si>
  <si>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</si>
  <si>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</si>
  <si>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</si>
  <si>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</si>
  <si>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</si>
  <si>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S016</t>
  </si>
  <si>
    <t>S017</t>
  </si>
  <si>
    <t>S018</t>
  </si>
  <si>
    <t>S019</t>
  </si>
  <si>
    <t>S020</t>
  </si>
  <si>
    <t>S021</t>
  </si>
  <si>
    <t>S022</t>
  </si>
  <si>
    <t>S023</t>
  </si>
  <si>
    <t>S024</t>
  </si>
  <si>
    <t>S025</t>
  </si>
  <si>
    <t>S026</t>
  </si>
  <si>
    <t>S027</t>
  </si>
  <si>
    <t>S028</t>
  </si>
  <si>
    <t>S029</t>
  </si>
  <si>
    <t>S030</t>
  </si>
  <si>
    <t>S031</t>
  </si>
  <si>
    <t>S032</t>
  </si>
  <si>
    <t>S033</t>
  </si>
  <si>
    <t>S034</t>
  </si>
  <si>
    <t>S035</t>
  </si>
  <si>
    <t>S036</t>
  </si>
  <si>
    <t>S037</t>
  </si>
  <si>
    <t>Set</t>
  </si>
  <si>
    <t>Predicted (lbs)</t>
  </si>
  <si>
    <t>Error</t>
  </si>
  <si>
    <t>|Error|</t>
  </si>
  <si>
    <t>Train</t>
  </si>
  <si>
    <t>MAE</t>
  </si>
  <si>
    <t>Test</t>
  </si>
  <si>
    <t>Actual Weight (lbs)</t>
  </si>
  <si>
    <t>Fitted (lbs)</t>
  </si>
  <si>
    <t>Residual (lbs)</t>
  </si>
  <si>
    <t>74</t>
  </si>
  <si>
    <t>239</t>
  </si>
  <si>
    <t>63</t>
  </si>
  <si>
    <t>147</t>
  </si>
  <si>
    <t>70</t>
  </si>
  <si>
    <t>169</t>
  </si>
  <si>
    <t>68</t>
  </si>
  <si>
    <t>159</t>
  </si>
  <si>
    <t>72</t>
  </si>
  <si>
    <t>211</t>
  </si>
  <si>
    <t>73</t>
  </si>
  <si>
    <t>71</t>
  </si>
  <si>
    <t>202</t>
  </si>
  <si>
    <t>64</t>
  </si>
  <si>
    <t>136</t>
  </si>
  <si>
    <t>67</t>
  </si>
  <si>
    <t>194</t>
  </si>
  <si>
    <t>208</t>
  </si>
  <si>
    <t>196</t>
  </si>
  <si>
    <t>66</t>
  </si>
  <si>
    <t>209</t>
  </si>
  <si>
    <t>69</t>
  </si>
  <si>
    <t>175</t>
  </si>
  <si>
    <t>177</t>
  </si>
  <si>
    <t>186</t>
  </si>
  <si>
    <t>205</t>
  </si>
  <si>
    <t>210</t>
  </si>
  <si>
    <t>193</t>
  </si>
  <si>
    <t>138</t>
  </si>
  <si>
    <t>163</t>
  </si>
  <si>
    <t>185</t>
  </si>
  <si>
    <t>65</t>
  </si>
  <si>
    <t>160</t>
  </si>
  <si>
    <t>149</t>
  </si>
  <si>
    <t>62</t>
  </si>
  <si>
    <t>143</t>
  </si>
  <si>
    <t>129</t>
  </si>
  <si>
    <t>170</t>
  </si>
  <si>
    <t>206</t>
  </si>
  <si>
    <t>61</t>
  </si>
  <si>
    <t>128</t>
  </si>
  <si>
    <t>235</t>
  </si>
  <si>
    <t>S038</t>
  </si>
  <si>
    <t>231</t>
  </si>
  <si>
    <t>S039</t>
  </si>
  <si>
    <t>182</t>
  </si>
  <si>
    <t>S041</t>
  </si>
  <si>
    <t>227</t>
  </si>
  <si>
    <t>S043</t>
  </si>
  <si>
    <t>S045</t>
  </si>
  <si>
    <t>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</si>
</sst>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'L8 - Build Model'!$B$2:$B$38</c:f>
              <c:numCache>
                <c:formatCode>General</c:formatCode>
                <c:ptCount val="37"/>
                <c:pt idx="0">
                  <c:v>74</c:v>
                </c:pt>
                <c:pt idx="1">
                  <c:v>63</c:v>
                </c:pt>
                <c:pt idx="2">
                  <c:v>70</c:v>
                </c:pt>
                <c:pt idx="3">
                  <c:v>68</c:v>
                </c:pt>
                <c:pt idx="4">
                  <c:v>72</c:v>
                </c:pt>
                <c:pt idx="5">
                  <c:v>73</c:v>
                </c:pt>
                <c:pt idx="6">
                  <c:v>71</c:v>
                </c:pt>
                <c:pt idx="7">
                  <c:v>64</c:v>
                </c:pt>
                <c:pt idx="8">
                  <c:v>67</c:v>
                </c:pt>
                <c:pt idx="9">
                  <c:v>74</c:v>
                </c:pt>
                <c:pt idx="10">
                  <c:v>67</c:v>
                </c:pt>
                <c:pt idx="11">
                  <c:v>66</c:v>
                </c:pt>
                <c:pt idx="12">
                  <c:v>69</c:v>
                </c:pt>
                <c:pt idx="13">
                  <c:v>68</c:v>
                </c:pt>
                <c:pt idx="14">
                  <c:v>67</c:v>
                </c:pt>
                <c:pt idx="15">
                  <c:v>73</c:v>
                </c:pt>
                <c:pt idx="16">
                  <c:v>69</c:v>
                </c:pt>
                <c:pt idx="17">
                  <c:v>72</c:v>
                </c:pt>
                <c:pt idx="18">
                  <c:v>74</c:v>
                </c:pt>
                <c:pt idx="19">
                  <c:v>71</c:v>
                </c:pt>
                <c:pt idx="20">
                  <c:v>64</c:v>
                </c:pt>
                <c:pt idx="21">
                  <c:v>70</c:v>
                </c:pt>
                <c:pt idx="22">
                  <c:v>65</c:v>
                </c:pt>
                <c:pt idx="23">
                  <c:v>70</c:v>
                </c:pt>
                <c:pt idx="24">
                  <c:v>62</c:v>
                </c:pt>
                <c:pt idx="25">
                  <c:v>66</c:v>
                </c:pt>
                <c:pt idx="26">
                  <c:v>68</c:v>
                </c:pt>
                <c:pt idx="27">
                  <c:v>71</c:v>
                </c:pt>
                <c:pt idx="28">
                  <c:v>73</c:v>
                </c:pt>
                <c:pt idx="29">
                  <c:v>61</c:v>
                </c:pt>
                <c:pt idx="30">
                  <c:v>61</c:v>
                </c:pt>
                <c:pt idx="31">
                  <c:v>72</c:v>
                </c:pt>
                <c:pt idx="32">
                  <c:v>74</c:v>
                </c:pt>
                <c:pt idx="33">
                  <c:v>68</c:v>
                </c:pt>
                <c:pt idx="34">
                  <c:v>72</c:v>
                </c:pt>
                <c:pt idx="35">
                  <c:v>72</c:v>
                </c:pt>
                <c:pt idx="36">
                  <c:v>66</c:v>
                </c:pt>
              </c:numCache>
            </c:numRef>
          </c:xVal>
          <c:yVal>
            <c:numRef>
              <c:f>'L8 - Build Model'!$C$2:$C$38</c:f>
              <c:numCache>
                <c:formatCode>General</c:formatCode>
                <c:ptCount val="37"/>
                <c:pt idx="0">
                  <c:v>239</c:v>
                </c:pt>
                <c:pt idx="1">
                  <c:v>147</c:v>
                </c:pt>
                <c:pt idx="2">
                  <c:v>169</c:v>
                </c:pt>
                <c:pt idx="3">
                  <c:v>159</c:v>
                </c:pt>
                <c:pt idx="4">
                  <c:v>211</c:v>
                </c:pt>
                <c:pt idx="5">
                  <c:v>239</c:v>
                </c:pt>
                <c:pt idx="6">
                  <c:v>202</c:v>
                </c:pt>
                <c:pt idx="7">
                  <c:v>136</c:v>
                </c:pt>
                <c:pt idx="8">
                  <c:v>194</c:v>
                </c:pt>
                <c:pt idx="9">
                  <c:v>208</c:v>
                </c:pt>
                <c:pt idx="10">
                  <c:v>196</c:v>
                </c:pt>
                <c:pt idx="11">
                  <c:v>209</c:v>
                </c:pt>
                <c:pt idx="12">
                  <c:v>175</c:v>
                </c:pt>
                <c:pt idx="13">
                  <c:v>177</c:v>
                </c:pt>
                <c:pt idx="14">
                  <c:v>186</c:v>
                </c:pt>
                <c:pt idx="15">
                  <c:v>205</c:v>
                </c:pt>
                <c:pt idx="16">
                  <c:v>210</c:v>
                </c:pt>
                <c:pt idx="17">
                  <c:v>193</c:v>
                </c:pt>
                <c:pt idx="18">
                  <c:v>186</c:v>
                </c:pt>
                <c:pt idx="19">
                  <c:v>138</c:v>
                </c:pt>
                <c:pt idx="20">
                  <c:v>163</c:v>
                </c:pt>
                <c:pt idx="21">
                  <c:v>185</c:v>
                </c:pt>
                <c:pt idx="22">
                  <c:v>160</c:v>
                </c:pt>
                <c:pt idx="23">
                  <c:v>149</c:v>
                </c:pt>
                <c:pt idx="24">
                  <c:v>143</c:v>
                </c:pt>
                <c:pt idx="25">
                  <c:v>129</c:v>
                </c:pt>
                <c:pt idx="26">
                  <c:v>170</c:v>
                </c:pt>
                <c:pt idx="27">
                  <c:v>202</c:v>
                </c:pt>
                <c:pt idx="28">
                  <c:v>206</c:v>
                </c:pt>
                <c:pt idx="29">
                  <c:v>128</c:v>
                </c:pt>
                <c:pt idx="30">
                  <c:v>149</c:v>
                </c:pt>
                <c:pt idx="31">
                  <c:v>235</c:v>
                </c:pt>
                <c:pt idx="32">
                  <c:v>231</c:v>
                </c:pt>
                <c:pt idx="33">
                  <c:v>182</c:v>
                </c:pt>
                <c:pt idx="34">
                  <c:v>227</c:v>
                </c:pt>
                <c:pt idx="35">
                  <c:v>182</c:v>
                </c:pt>
                <c:pt idx="36">
                  <c:v>154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819-4CAA-B6B3-2C293AAE9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175304"/>
        <c:axId val="208819208"/>
      </c:scatterChart>
      <c:valAx>
        <c:axId val="213175304"/>
        <c:scaling>
          <c:orientation val="minMax"/>
          <c:min val="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19208"/>
        <c:crosses val="autoZero"/>
        <c:crossBetween val="midCat"/>
      </c:valAx>
      <c:valAx>
        <c:axId val="208819208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1753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'L8 - Solution'!$C$1</c:f>
              <c:strCache>
                <c:ptCount val="1"/>
                <c:pt idx="0">
                  <c:v>Weight (lbs)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9.3163385826771652E-2"/>
                  <c:y val="-0.2478958880139982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'L8 - Solution'!$B$2:$B$38</c:f>
              <c:numCache>
                <c:formatCode>General</c:formatCode>
                <c:ptCount val="37"/>
                <c:pt idx="0">
                  <c:v>74</c:v>
                </c:pt>
                <c:pt idx="1">
                  <c:v>63</c:v>
                </c:pt>
                <c:pt idx="2">
                  <c:v>70</c:v>
                </c:pt>
                <c:pt idx="3">
                  <c:v>68</c:v>
                </c:pt>
                <c:pt idx="4">
                  <c:v>72</c:v>
                </c:pt>
                <c:pt idx="5">
                  <c:v>73</c:v>
                </c:pt>
                <c:pt idx="6">
                  <c:v>71</c:v>
                </c:pt>
                <c:pt idx="7">
                  <c:v>64</c:v>
                </c:pt>
                <c:pt idx="8">
                  <c:v>67</c:v>
                </c:pt>
                <c:pt idx="9">
                  <c:v>74</c:v>
                </c:pt>
                <c:pt idx="10">
                  <c:v>67</c:v>
                </c:pt>
                <c:pt idx="11">
                  <c:v>66</c:v>
                </c:pt>
                <c:pt idx="12">
                  <c:v>69</c:v>
                </c:pt>
                <c:pt idx="13">
                  <c:v>68</c:v>
                </c:pt>
                <c:pt idx="14">
                  <c:v>67</c:v>
                </c:pt>
                <c:pt idx="15">
                  <c:v>73</c:v>
                </c:pt>
                <c:pt idx="16">
                  <c:v>69</c:v>
                </c:pt>
                <c:pt idx="17">
                  <c:v>72</c:v>
                </c:pt>
                <c:pt idx="18">
                  <c:v>74</c:v>
                </c:pt>
                <c:pt idx="19">
                  <c:v>71</c:v>
                </c:pt>
                <c:pt idx="20">
                  <c:v>64</c:v>
                </c:pt>
                <c:pt idx="21">
                  <c:v>70</c:v>
                </c:pt>
                <c:pt idx="22">
                  <c:v>65</c:v>
                </c:pt>
                <c:pt idx="23">
                  <c:v>70</c:v>
                </c:pt>
                <c:pt idx="24">
                  <c:v>62</c:v>
                </c:pt>
                <c:pt idx="25">
                  <c:v>66</c:v>
                </c:pt>
                <c:pt idx="26">
                  <c:v>68</c:v>
                </c:pt>
                <c:pt idx="27">
                  <c:v>71</c:v>
                </c:pt>
                <c:pt idx="28">
                  <c:v>73</c:v>
                </c:pt>
                <c:pt idx="29">
                  <c:v>61</c:v>
                </c:pt>
                <c:pt idx="30">
                  <c:v>61</c:v>
                </c:pt>
                <c:pt idx="31">
                  <c:v>72</c:v>
                </c:pt>
                <c:pt idx="32">
                  <c:v>74</c:v>
                </c:pt>
                <c:pt idx="33">
                  <c:v>68</c:v>
                </c:pt>
                <c:pt idx="34">
                  <c:v>72</c:v>
                </c:pt>
                <c:pt idx="35">
                  <c:v>72</c:v>
                </c:pt>
                <c:pt idx="36">
                  <c:v>66</c:v>
                </c:pt>
              </c:numCache>
            </c:numRef>
          </c:xVal>
          <c:yVal>
            <c:numRef>
              <c:f>'L8 - Solution'!$C$2:$C$38</c:f>
              <c:numCache>
                <c:formatCode>General</c:formatCode>
                <c:ptCount val="37"/>
                <c:pt idx="0">
                  <c:v>239</c:v>
                </c:pt>
                <c:pt idx="1">
                  <c:v>147</c:v>
                </c:pt>
                <c:pt idx="2">
                  <c:v>169</c:v>
                </c:pt>
                <c:pt idx="3">
                  <c:v>159</c:v>
                </c:pt>
                <c:pt idx="4">
                  <c:v>211</c:v>
                </c:pt>
                <c:pt idx="5">
                  <c:v>239</c:v>
                </c:pt>
                <c:pt idx="6">
                  <c:v>202</c:v>
                </c:pt>
                <c:pt idx="7">
                  <c:v>136</c:v>
                </c:pt>
                <c:pt idx="8">
                  <c:v>194</c:v>
                </c:pt>
                <c:pt idx="9">
                  <c:v>208</c:v>
                </c:pt>
                <c:pt idx="10">
                  <c:v>196</c:v>
                </c:pt>
                <c:pt idx="11">
                  <c:v>209</c:v>
                </c:pt>
                <c:pt idx="12">
                  <c:v>175</c:v>
                </c:pt>
                <c:pt idx="13">
                  <c:v>177</c:v>
                </c:pt>
                <c:pt idx="14">
                  <c:v>186</c:v>
                </c:pt>
                <c:pt idx="15">
                  <c:v>205</c:v>
                </c:pt>
                <c:pt idx="16">
                  <c:v>210</c:v>
                </c:pt>
                <c:pt idx="17">
                  <c:v>193</c:v>
                </c:pt>
                <c:pt idx="18">
                  <c:v>186</c:v>
                </c:pt>
                <c:pt idx="19">
                  <c:v>138</c:v>
                </c:pt>
                <c:pt idx="20">
                  <c:v>163</c:v>
                </c:pt>
                <c:pt idx="21">
                  <c:v>185</c:v>
                </c:pt>
                <c:pt idx="22">
                  <c:v>160</c:v>
                </c:pt>
                <c:pt idx="23">
                  <c:v>149</c:v>
                </c:pt>
                <c:pt idx="24">
                  <c:v>143</c:v>
                </c:pt>
                <c:pt idx="25">
                  <c:v>129</c:v>
                </c:pt>
                <c:pt idx="26">
                  <c:v>170</c:v>
                </c:pt>
                <c:pt idx="27">
                  <c:v>202</c:v>
                </c:pt>
                <c:pt idx="28">
                  <c:v>206</c:v>
                </c:pt>
                <c:pt idx="29">
                  <c:v>128</c:v>
                </c:pt>
                <c:pt idx="30">
                  <c:v>149</c:v>
                </c:pt>
                <c:pt idx="31">
                  <c:v>235</c:v>
                </c:pt>
                <c:pt idx="32">
                  <c:v>231</c:v>
                </c:pt>
                <c:pt idx="33">
                  <c:v>182</c:v>
                </c:pt>
                <c:pt idx="34">
                  <c:v>227</c:v>
                </c:pt>
                <c:pt idx="35">
                  <c:v>182</c:v>
                </c:pt>
                <c:pt idx="36">
                  <c:v>154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E32-41F3-9BE3-1ADF2C329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3966472"/>
        <c:axId val="803969032"/>
      </c:scatterChart>
      <c:valAx>
        <c:axId val="803966472"/>
        <c:scaling>
          <c:orientation val="minMax"/>
          <c:min val="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3969032"/>
        <c:crosses val="autoZero"/>
        <c:crossBetween val="midCat"/>
      </c:valAx>
      <c:valAx>
        <c:axId val="803969032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39664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666750</xdr:colOff>
      <xdr:row>2</xdr:row>
      <xdr:rowOff>95250</xdr:rowOff>
    </xdr:from>
    <xdr:to>
      <xdr:col>7</xdr:col>
      <xdr:colOff>476250</xdr:colOff>
      <xdr:row>17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1384CF-8C78-0456-9EE6-25C1BD3B63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457200</xdr:colOff>
      <xdr:row>4</xdr:row>
      <xdr:rowOff>38100</xdr:rowOff>
    </xdr:from>
    <xdr:to>
      <xdr:col>7</xdr:col>
      <xdr:colOff>571500</xdr:colOff>
      <xdr:row>19</xdr:row>
      <xdr:rowOff>66675</xdr:rowOff>
    </xdr:to>
    <xdr:graphicFrame macro="">
      <xdr:nvGraphicFramePr>
        <xdr:cNvPr id="19" name="Chart 1">
          <a:extLst>
            <a:ext uri="{FF2B5EF4-FFF2-40B4-BE49-F238E27FC236}">
              <a16:creationId xmlns:a16="http://schemas.microsoft.com/office/drawing/2014/main" id="{5AA43694-0D73-6468-2D2D-B2E7F02E9A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/>
  </sheetViews>
  <sheetFormatPr defaultColWidth="11.42578125" defaultRowHeight="14.45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8"/>
  <sheetViews>
    <sheetView workbookViewId="0">
      <selection activeCell="F2" sqref="F2"/>
    </sheetView>
  </sheetViews>
  <sheetFormatPr defaultColWidth="11.42578125" defaultRowHeight="14.45"/>
  <cols>
    <col min="1" max="1" width="7.140625" bestFit="1" customWidth="1"/>
    <col min="2" max="2" width="10.28515625" bestFit="1" customWidth="1"/>
    <col min="3" max="3" width="11.7109375" bestFit="1" customWidth="1"/>
    <col min="4" max="4" width="22.140625" bestFit="1" customWidth="1"/>
    <col min="5" max="5" width="26.42578125" bestFit="1" customWidth="1"/>
  </cols>
  <sheetData>
    <row r="1" spans="1:5">
      <c r="A1" t="s">
        <v>22</v>
      </c>
      <c r="B1" t="s">
        <v>23</v>
      </c>
      <c r="C1" t="s">
        <v>24</v>
      </c>
      <c r="D1" t="s">
        <v>25</v>
      </c>
      <c r="E1" t="s">
        <v>26</v>
      </c>
    </row>
    <row r="2" spans="1:5">
      <c r="A2" t="s">
        <v>27</v>
      </c>
      <c r="B2">
        <v>74</v>
      </c>
      <c r="C2">
        <v>239</v>
      </c>
      <c r="D2" s="1" t="s">
        <v>28</v>
      </c>
      <c r="E2" s="1" t="s">
        <v>29</v>
      </c>
    </row>
    <row r="3" spans="1:5">
      <c r="A3" t="s">
        <v>30</v>
      </c>
      <c r="B3">
        <v>63</v>
      </c>
      <c r="C3">
        <v>147</v>
      </c>
    </row>
    <row r="4" spans="1:5">
      <c r="A4" t="s">
        <v>31</v>
      </c>
      <c r="B4">
        <v>70</v>
      </c>
      <c r="C4">
        <v>169</v>
      </c>
    </row>
    <row r="5" spans="1:5">
      <c r="A5" t="s">
        <v>32</v>
      </c>
      <c r="B5">
        <v>68</v>
      </c>
      <c r="C5">
        <v>159</v>
      </c>
    </row>
    <row r="6" spans="1:5">
      <c r="A6" t="s">
        <v>33</v>
      </c>
      <c r="B6">
        <v>72</v>
      </c>
      <c r="C6">
        <v>211</v>
      </c>
    </row>
    <row r="7" spans="1:5">
      <c r="A7" t="s">
        <v>34</v>
      </c>
      <c r="B7">
        <v>73</v>
      </c>
      <c r="C7">
        <v>239</v>
      </c>
    </row>
    <row r="8" spans="1:5">
      <c r="A8" t="s">
        <v>35</v>
      </c>
      <c r="B8">
        <v>71</v>
      </c>
      <c r="C8">
        <v>202</v>
      </c>
    </row>
    <row r="9" spans="1:5">
      <c r="A9" t="s">
        <v>36</v>
      </c>
      <c r="B9">
        <v>64</v>
      </c>
      <c r="C9">
        <v>136</v>
      </c>
    </row>
    <row r="10" spans="1:5">
      <c r="A10" t="s">
        <v>37</v>
      </c>
      <c r="B10">
        <v>67</v>
      </c>
      <c r="C10">
        <v>194</v>
      </c>
    </row>
    <row r="11" spans="1:5">
      <c r="A11" t="s">
        <v>38</v>
      </c>
      <c r="B11">
        <v>74</v>
      </c>
      <c r="C11">
        <v>208</v>
      </c>
    </row>
    <row r="12" spans="1:5">
      <c r="A12" t="s">
        <v>39</v>
      </c>
      <c r="B12">
        <v>67</v>
      </c>
      <c r="C12">
        <v>196</v>
      </c>
    </row>
    <row r="13" spans="1:5">
      <c r="A13" t="s">
        <v>40</v>
      </c>
      <c r="B13">
        <v>66</v>
      </c>
      <c r="C13">
        <v>209</v>
      </c>
    </row>
    <row r="14" spans="1:5">
      <c r="A14" t="s">
        <v>41</v>
      </c>
      <c r="B14">
        <v>69</v>
      </c>
      <c r="C14">
        <v>175</v>
      </c>
    </row>
    <row r="15" spans="1:5">
      <c r="A15" t="s">
        <v>42</v>
      </c>
      <c r="B15">
        <v>68</v>
      </c>
      <c r="C15">
        <v>177</v>
      </c>
    </row>
    <row r="16" spans="1:5">
      <c r="A16" t="s">
        <v>43</v>
      </c>
      <c r="B16">
        <v>67</v>
      </c>
      <c r="C16">
        <v>186</v>
      </c>
    </row>
    <row r="17" spans="1:3">
      <c r="A17" t="s">
        <v>44</v>
      </c>
      <c r="B17">
        <v>73</v>
      </c>
      <c r="C17">
        <v>205</v>
      </c>
    </row>
    <row r="18" spans="1:3">
      <c r="A18" t="s">
        <v>45</v>
      </c>
      <c r="B18">
        <v>69</v>
      </c>
      <c r="C18">
        <v>210</v>
      </c>
    </row>
    <row r="19" spans="1:3">
      <c r="A19" t="s">
        <v>46</v>
      </c>
      <c r="B19">
        <v>72</v>
      </c>
      <c r="C19">
        <v>193</v>
      </c>
    </row>
    <row r="20" spans="1:3">
      <c r="A20" t="s">
        <v>47</v>
      </c>
      <c r="B20">
        <v>74</v>
      </c>
      <c r="C20">
        <v>186</v>
      </c>
    </row>
    <row r="21" spans="1:3">
      <c r="A21" t="s">
        <v>48</v>
      </c>
      <c r="B21">
        <v>71</v>
      </c>
      <c r="C21">
        <v>138</v>
      </c>
    </row>
    <row r="22" spans="1:3">
      <c r="A22" t="s">
        <v>49</v>
      </c>
      <c r="B22">
        <v>64</v>
      </c>
      <c r="C22">
        <v>163</v>
      </c>
    </row>
    <row r="23" spans="1:3">
      <c r="A23" t="s">
        <v>50</v>
      </c>
      <c r="B23">
        <v>70</v>
      </c>
      <c r="C23">
        <v>185</v>
      </c>
    </row>
    <row r="24" spans="1:3">
      <c r="A24" t="s">
        <v>51</v>
      </c>
      <c r="B24">
        <v>65</v>
      </c>
      <c r="C24">
        <v>160</v>
      </c>
    </row>
    <row r="25" spans="1:3">
      <c r="A25" t="s">
        <v>52</v>
      </c>
      <c r="B25">
        <v>70</v>
      </c>
      <c r="C25">
        <v>149</v>
      </c>
    </row>
    <row r="26" spans="1:3">
      <c r="A26" t="s">
        <v>53</v>
      </c>
      <c r="B26">
        <v>62</v>
      </c>
      <c r="C26">
        <v>143</v>
      </c>
    </row>
    <row r="27" spans="1:3">
      <c r="A27" t="s">
        <v>54</v>
      </c>
      <c r="B27">
        <v>66</v>
      </c>
      <c r="C27">
        <v>129</v>
      </c>
    </row>
    <row r="28" spans="1:3">
      <c r="A28" t="s">
        <v>55</v>
      </c>
      <c r="B28">
        <v>68</v>
      </c>
      <c r="C28">
        <v>170</v>
      </c>
    </row>
    <row r="29" spans="1:3">
      <c r="A29" t="s">
        <v>56</v>
      </c>
      <c r="B29">
        <v>71</v>
      </c>
      <c r="C29">
        <v>202</v>
      </c>
    </row>
    <row r="30" spans="1:3">
      <c r="A30" t="s">
        <v>57</v>
      </c>
      <c r="B30">
        <v>73</v>
      </c>
      <c r="C30">
        <v>206</v>
      </c>
    </row>
    <row r="31" spans="1:3">
      <c r="A31" t="s">
        <v>58</v>
      </c>
      <c r="B31">
        <v>61</v>
      </c>
      <c r="C31">
        <v>128</v>
      </c>
    </row>
    <row r="32" spans="1:3">
      <c r="A32" t="s">
        <v>59</v>
      </c>
      <c r="B32">
        <v>61</v>
      </c>
      <c r="C32">
        <v>149</v>
      </c>
    </row>
    <row r="33" spans="1:3">
      <c r="A33" t="s">
        <v>60</v>
      </c>
      <c r="B33">
        <v>72</v>
      </c>
      <c r="C33">
        <v>235</v>
      </c>
    </row>
    <row r="34" spans="1:3">
      <c r="A34" t="s">
        <v>61</v>
      </c>
      <c r="B34">
        <v>74</v>
      </c>
      <c r="C34">
        <v>231</v>
      </c>
    </row>
    <row r="35" spans="1:3">
      <c r="A35" t="s">
        <v>62</v>
      </c>
      <c r="B35">
        <v>68</v>
      </c>
      <c r="C35">
        <v>182</v>
      </c>
    </row>
    <row r="36" spans="1:3">
      <c r="A36" t="s">
        <v>63</v>
      </c>
      <c r="B36">
        <v>72</v>
      </c>
      <c r="C36">
        <v>227</v>
      </c>
    </row>
    <row r="37" spans="1:3">
      <c r="A37" t="s">
        <v>64</v>
      </c>
      <c r="B37">
        <v>72</v>
      </c>
      <c r="C37">
        <v>182</v>
      </c>
    </row>
    <row r="38" spans="1:3">
      <c r="A38" t="s">
        <v>65</v>
      </c>
      <c r="B38">
        <v>66</v>
      </c>
      <c r="C38">
        <v>154</v>
      </c>
    </row>
  </sheetData>
  <phoneticPr fontId="1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08A47-FA79-4CF1-8722-84C308B7709C}">
  <dimension ref="A1:E38"/>
  <sheetViews>
    <sheetView workbookViewId="0">
      <selection activeCell="D1" sqref="D1:E2"/>
    </sheetView>
  </sheetViews>
  <sheetFormatPr defaultRowHeight="14.45"/>
  <cols>
    <col min="1" max="1" width="7.140625" bestFit="1" customWidth="1"/>
    <col min="2" max="2" width="10.28515625" bestFit="1" customWidth="1"/>
    <col min="3" max="3" width="11.7109375" bestFit="1" customWidth="1"/>
    <col min="4" max="4" width="22.140625" bestFit="1" customWidth="1"/>
    <col min="5" max="5" width="26.42578125" bestFit="1" customWidth="1"/>
  </cols>
  <sheetData>
    <row r="1" spans="1:5">
      <c r="A1" t="s">
        <v>22</v>
      </c>
      <c r="B1" t="s">
        <v>23</v>
      </c>
      <c r="C1" t="s">
        <v>24</v>
      </c>
      <c r="D1" t="s">
        <v>25</v>
      </c>
      <c r="E1" t="s">
        <v>26</v>
      </c>
    </row>
    <row r="2" spans="1:5">
      <c r="A2" t="s">
        <v>27</v>
      </c>
      <c r="B2">
        <v>74</v>
      </c>
      <c r="C2">
        <v>239</v>
      </c>
      <c r="D2">
        <f>SLOPE(C2:C38,B2:B38)</f>
        <v>6.0478696229692428</v>
      </c>
      <c r="E2">
        <f>INTERCEPT(C2:C38,B2:B38)</f>
        <v>-233.24118728926112</v>
      </c>
    </row>
    <row r="3" spans="1:5">
      <c r="A3" t="s">
        <v>30</v>
      </c>
      <c r="B3">
        <v>63</v>
      </c>
      <c r="C3">
        <v>147</v>
      </c>
    </row>
    <row r="4" spans="1:5">
      <c r="A4" t="s">
        <v>31</v>
      </c>
      <c r="B4">
        <v>70</v>
      </c>
      <c r="C4">
        <v>169</v>
      </c>
    </row>
    <row r="5" spans="1:5">
      <c r="A5" t="s">
        <v>32</v>
      </c>
      <c r="B5">
        <v>68</v>
      </c>
      <c r="C5">
        <v>159</v>
      </c>
    </row>
    <row r="6" spans="1:5">
      <c r="A6" t="s">
        <v>33</v>
      </c>
      <c r="B6">
        <v>72</v>
      </c>
      <c r="C6">
        <v>211</v>
      </c>
    </row>
    <row r="7" spans="1:5">
      <c r="A7" t="s">
        <v>34</v>
      </c>
      <c r="B7">
        <v>73</v>
      </c>
      <c r="C7">
        <v>239</v>
      </c>
    </row>
    <row r="8" spans="1:5">
      <c r="A8" t="s">
        <v>35</v>
      </c>
      <c r="B8">
        <v>71</v>
      </c>
      <c r="C8">
        <v>202</v>
      </c>
    </row>
    <row r="9" spans="1:5">
      <c r="A9" t="s">
        <v>36</v>
      </c>
      <c r="B9">
        <v>64</v>
      </c>
      <c r="C9">
        <v>136</v>
      </c>
    </row>
    <row r="10" spans="1:5">
      <c r="A10" t="s">
        <v>37</v>
      </c>
      <c r="B10">
        <v>67</v>
      </c>
      <c r="C10">
        <v>194</v>
      </c>
    </row>
    <row r="11" spans="1:5">
      <c r="A11" t="s">
        <v>38</v>
      </c>
      <c r="B11">
        <v>74</v>
      </c>
      <c r="C11">
        <v>208</v>
      </c>
    </row>
    <row r="12" spans="1:5">
      <c r="A12" t="s">
        <v>39</v>
      </c>
      <c r="B12">
        <v>67</v>
      </c>
      <c r="C12">
        <v>196</v>
      </c>
    </row>
    <row r="13" spans="1:5">
      <c r="A13" t="s">
        <v>40</v>
      </c>
      <c r="B13">
        <v>66</v>
      </c>
      <c r="C13">
        <v>209</v>
      </c>
    </row>
    <row r="14" spans="1:5">
      <c r="A14" t="s">
        <v>41</v>
      </c>
      <c r="B14">
        <v>69</v>
      </c>
      <c r="C14">
        <v>175</v>
      </c>
    </row>
    <row r="15" spans="1:5">
      <c r="A15" t="s">
        <v>42</v>
      </c>
      <c r="B15">
        <v>68</v>
      </c>
      <c r="C15">
        <v>177</v>
      </c>
    </row>
    <row r="16" spans="1:5">
      <c r="A16" t="s">
        <v>43</v>
      </c>
      <c r="B16">
        <v>67</v>
      </c>
      <c r="C16">
        <v>186</v>
      </c>
    </row>
    <row r="17" spans="1:3">
      <c r="A17" t="s">
        <v>44</v>
      </c>
      <c r="B17">
        <v>73</v>
      </c>
      <c r="C17">
        <v>205</v>
      </c>
    </row>
    <row r="18" spans="1:3">
      <c r="A18" t="s">
        <v>45</v>
      </c>
      <c r="B18">
        <v>69</v>
      </c>
      <c r="C18">
        <v>210</v>
      </c>
    </row>
    <row r="19" spans="1:3">
      <c r="A19" t="s">
        <v>46</v>
      </c>
      <c r="B19">
        <v>72</v>
      </c>
      <c r="C19">
        <v>193</v>
      </c>
    </row>
    <row r="20" spans="1:3">
      <c r="A20" t="s">
        <v>47</v>
      </c>
      <c r="B20">
        <v>74</v>
      </c>
      <c r="C20">
        <v>186</v>
      </c>
    </row>
    <row r="21" spans="1:3">
      <c r="A21" t="s">
        <v>48</v>
      </c>
      <c r="B21">
        <v>71</v>
      </c>
      <c r="C21">
        <v>138</v>
      </c>
    </row>
    <row r="22" spans="1:3">
      <c r="A22" t="s">
        <v>49</v>
      </c>
      <c r="B22">
        <v>64</v>
      </c>
      <c r="C22">
        <v>163</v>
      </c>
    </row>
    <row r="23" spans="1:3">
      <c r="A23" t="s">
        <v>50</v>
      </c>
      <c r="B23">
        <v>70</v>
      </c>
      <c r="C23">
        <v>185</v>
      </c>
    </row>
    <row r="24" spans="1:3">
      <c r="A24" t="s">
        <v>51</v>
      </c>
      <c r="B24">
        <v>65</v>
      </c>
      <c r="C24">
        <v>160</v>
      </c>
    </row>
    <row r="25" spans="1:3">
      <c r="A25" t="s">
        <v>52</v>
      </c>
      <c r="B25">
        <v>70</v>
      </c>
      <c r="C25">
        <v>149</v>
      </c>
    </row>
    <row r="26" spans="1:3">
      <c r="A26" t="s">
        <v>53</v>
      </c>
      <c r="B26">
        <v>62</v>
      </c>
      <c r="C26">
        <v>143</v>
      </c>
    </row>
    <row r="27" spans="1:3">
      <c r="A27" t="s">
        <v>54</v>
      </c>
      <c r="B27">
        <v>66</v>
      </c>
      <c r="C27">
        <v>129</v>
      </c>
    </row>
    <row r="28" spans="1:3">
      <c r="A28" t="s">
        <v>55</v>
      </c>
      <c r="B28">
        <v>68</v>
      </c>
      <c r="C28">
        <v>170</v>
      </c>
    </row>
    <row r="29" spans="1:3">
      <c r="A29" t="s">
        <v>56</v>
      </c>
      <c r="B29">
        <v>71</v>
      </c>
      <c r="C29">
        <v>202</v>
      </c>
    </row>
    <row r="30" spans="1:3">
      <c r="A30" t="s">
        <v>57</v>
      </c>
      <c r="B30">
        <v>73</v>
      </c>
      <c r="C30">
        <v>206</v>
      </c>
    </row>
    <row r="31" spans="1:3">
      <c r="A31" t="s">
        <v>58</v>
      </c>
      <c r="B31">
        <v>61</v>
      </c>
      <c r="C31">
        <v>128</v>
      </c>
    </row>
    <row r="32" spans="1:3">
      <c r="A32" t="s">
        <v>59</v>
      </c>
      <c r="B32">
        <v>61</v>
      </c>
      <c r="C32">
        <v>149</v>
      </c>
    </row>
    <row r="33" spans="1:3">
      <c r="A33" t="s">
        <v>60</v>
      </c>
      <c r="B33">
        <v>72</v>
      </c>
      <c r="C33">
        <v>235</v>
      </c>
    </row>
    <row r="34" spans="1:3">
      <c r="A34" t="s">
        <v>61</v>
      </c>
      <c r="B34">
        <v>74</v>
      </c>
      <c r="C34">
        <v>231</v>
      </c>
    </row>
    <row r="35" spans="1:3">
      <c r="A35" t="s">
        <v>62</v>
      </c>
      <c r="B35">
        <v>68</v>
      </c>
      <c r="C35">
        <v>182</v>
      </c>
    </row>
    <row r="36" spans="1:3">
      <c r="A36" t="s">
        <v>63</v>
      </c>
      <c r="B36">
        <v>72</v>
      </c>
      <c r="C36">
        <v>227</v>
      </c>
    </row>
    <row r="37" spans="1:3">
      <c r="A37" t="s">
        <v>64</v>
      </c>
      <c r="B37">
        <v>72</v>
      </c>
      <c r="C37">
        <v>182</v>
      </c>
    </row>
    <row r="38" spans="1:3">
      <c r="A38" t="s">
        <v>65</v>
      </c>
      <c r="B38">
        <v>66</v>
      </c>
      <c r="C38">
        <v>154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9"/>
  <sheetViews>
    <sheetView workbookViewId="0">
      <selection activeCell="K8" sqref="K8"/>
    </sheetView>
  </sheetViews>
  <sheetFormatPr defaultColWidth="11.42578125" defaultRowHeight="14.45"/>
  <cols>
    <col min="6" max="6" width="12.7109375" bestFit="1" customWidth="1"/>
    <col min="11" max="11" width="17.42578125" bestFit="1" customWidth="1"/>
    <col min="12" max="12" width="20.42578125" bestFit="1" customWidth="1"/>
  </cols>
  <sheetData>
    <row r="1" spans="1:12">
      <c r="A1" t="s">
        <v>66</v>
      </c>
      <c r="B1" t="s">
        <v>22</v>
      </c>
      <c r="C1" t="s">
        <v>23</v>
      </c>
      <c r="D1" t="s">
        <v>24</v>
      </c>
      <c r="F1" t="s">
        <v>67</v>
      </c>
      <c r="G1" t="s">
        <v>68</v>
      </c>
      <c r="H1" t="s">
        <v>69</v>
      </c>
      <c r="K1" t="s">
        <v>25</v>
      </c>
      <c r="L1" t="s">
        <v>26</v>
      </c>
    </row>
    <row r="2" spans="1:12">
      <c r="A2" t="s">
        <v>70</v>
      </c>
      <c r="B2" t="s">
        <v>27</v>
      </c>
      <c r="C2">
        <v>74</v>
      </c>
      <c r="D2">
        <v>239</v>
      </c>
      <c r="K2">
        <f>SLOPE(D2:D27,C2:C27)</f>
        <v>5.4125045350102789</v>
      </c>
      <c r="L2">
        <f>INTERCEPT(D2:D27,C2:C27)</f>
        <v>-191.34502358205341</v>
      </c>
    </row>
    <row r="3" spans="1:12">
      <c r="A3" t="s">
        <v>70</v>
      </c>
      <c r="B3" t="s">
        <v>30</v>
      </c>
      <c r="C3">
        <v>63</v>
      </c>
      <c r="D3">
        <v>147</v>
      </c>
    </row>
    <row r="4" spans="1:12">
      <c r="A4" t="s">
        <v>70</v>
      </c>
      <c r="B4" t="s">
        <v>31</v>
      </c>
      <c r="C4">
        <v>70</v>
      </c>
      <c r="D4">
        <v>169</v>
      </c>
    </row>
    <row r="5" spans="1:12">
      <c r="A5" t="s">
        <v>70</v>
      </c>
      <c r="B5" t="s">
        <v>32</v>
      </c>
      <c r="C5">
        <v>68</v>
      </c>
      <c r="D5">
        <v>159</v>
      </c>
    </row>
    <row r="6" spans="1:12">
      <c r="A6" t="s">
        <v>70</v>
      </c>
      <c r="B6" t="s">
        <v>33</v>
      </c>
      <c r="C6">
        <v>72</v>
      </c>
      <c r="D6">
        <v>211</v>
      </c>
    </row>
    <row r="7" spans="1:12">
      <c r="A7" t="s">
        <v>70</v>
      </c>
      <c r="B7" t="s">
        <v>34</v>
      </c>
      <c r="C7">
        <v>73</v>
      </c>
      <c r="D7">
        <v>239</v>
      </c>
    </row>
    <row r="8" spans="1:12">
      <c r="A8" t="s">
        <v>70</v>
      </c>
      <c r="B8" t="s">
        <v>35</v>
      </c>
      <c r="C8">
        <v>71</v>
      </c>
      <c r="D8">
        <v>202</v>
      </c>
    </row>
    <row r="9" spans="1:12">
      <c r="A9" t="s">
        <v>70</v>
      </c>
      <c r="B9" t="s">
        <v>36</v>
      </c>
      <c r="C9">
        <v>64</v>
      </c>
      <c r="D9">
        <v>136</v>
      </c>
    </row>
    <row r="10" spans="1:12">
      <c r="A10" t="s">
        <v>70</v>
      </c>
      <c r="B10" t="s">
        <v>37</v>
      </c>
      <c r="C10">
        <v>67</v>
      </c>
      <c r="D10">
        <v>194</v>
      </c>
    </row>
    <row r="11" spans="1:12">
      <c r="A11" t="s">
        <v>70</v>
      </c>
      <c r="B11" t="s">
        <v>38</v>
      </c>
      <c r="C11">
        <v>74</v>
      </c>
      <c r="D11">
        <v>208</v>
      </c>
    </row>
    <row r="12" spans="1:12">
      <c r="A12" t="s">
        <v>70</v>
      </c>
      <c r="B12" t="s">
        <v>39</v>
      </c>
      <c r="C12">
        <v>67</v>
      </c>
      <c r="D12">
        <v>196</v>
      </c>
    </row>
    <row r="13" spans="1:12">
      <c r="A13" t="s">
        <v>70</v>
      </c>
      <c r="B13" t="s">
        <v>40</v>
      </c>
      <c r="C13">
        <v>66</v>
      </c>
      <c r="D13">
        <v>209</v>
      </c>
      <c r="I13" t="s">
        <v>71</v>
      </c>
    </row>
    <row r="14" spans="1:12">
      <c r="A14" t="s">
        <v>70</v>
      </c>
      <c r="B14" t="s">
        <v>41</v>
      </c>
      <c r="C14">
        <v>69</v>
      </c>
      <c r="D14">
        <v>175</v>
      </c>
    </row>
    <row r="15" spans="1:12">
      <c r="A15" t="s">
        <v>70</v>
      </c>
      <c r="B15" t="s">
        <v>42</v>
      </c>
      <c r="C15">
        <v>68</v>
      </c>
      <c r="D15">
        <v>177</v>
      </c>
    </row>
    <row r="16" spans="1:12">
      <c r="A16" t="s">
        <v>70</v>
      </c>
      <c r="B16" t="s">
        <v>43</v>
      </c>
      <c r="C16">
        <v>67</v>
      </c>
      <c r="D16">
        <v>186</v>
      </c>
    </row>
    <row r="17" spans="1:9">
      <c r="A17" t="s">
        <v>70</v>
      </c>
      <c r="B17" t="s">
        <v>44</v>
      </c>
      <c r="C17">
        <v>73</v>
      </c>
      <c r="D17">
        <v>205</v>
      </c>
    </row>
    <row r="18" spans="1:9">
      <c r="A18" t="s">
        <v>70</v>
      </c>
      <c r="B18" t="s">
        <v>45</v>
      </c>
      <c r="C18">
        <v>69</v>
      </c>
      <c r="D18">
        <v>210</v>
      </c>
    </row>
    <row r="19" spans="1:9">
      <c r="A19" t="s">
        <v>70</v>
      </c>
      <c r="B19" t="s">
        <v>46</v>
      </c>
      <c r="C19">
        <v>72</v>
      </c>
      <c r="D19">
        <v>193</v>
      </c>
    </row>
    <row r="20" spans="1:9">
      <c r="A20" t="s">
        <v>70</v>
      </c>
      <c r="B20" t="s">
        <v>47</v>
      </c>
      <c r="C20">
        <v>74</v>
      </c>
      <c r="D20">
        <v>186</v>
      </c>
    </row>
    <row r="21" spans="1:9">
      <c r="A21" t="s">
        <v>70</v>
      </c>
      <c r="B21" t="s">
        <v>48</v>
      </c>
      <c r="C21">
        <v>71</v>
      </c>
      <c r="D21">
        <v>138</v>
      </c>
    </row>
    <row r="22" spans="1:9">
      <c r="A22" t="s">
        <v>70</v>
      </c>
      <c r="B22" t="s">
        <v>49</v>
      </c>
      <c r="C22">
        <v>64</v>
      </c>
      <c r="D22">
        <v>163</v>
      </c>
    </row>
    <row r="23" spans="1:9">
      <c r="A23" t="s">
        <v>70</v>
      </c>
      <c r="B23" t="s">
        <v>50</v>
      </c>
      <c r="C23">
        <v>70</v>
      </c>
      <c r="D23">
        <v>185</v>
      </c>
    </row>
    <row r="24" spans="1:9">
      <c r="A24" t="s">
        <v>70</v>
      </c>
      <c r="B24" t="s">
        <v>51</v>
      </c>
      <c r="C24">
        <v>65</v>
      </c>
      <c r="D24">
        <v>160</v>
      </c>
    </row>
    <row r="25" spans="1:9">
      <c r="A25" t="s">
        <v>70</v>
      </c>
      <c r="B25" t="s">
        <v>52</v>
      </c>
      <c r="C25">
        <v>70</v>
      </c>
      <c r="D25">
        <v>149</v>
      </c>
    </row>
    <row r="26" spans="1:9">
      <c r="A26" t="s">
        <v>70</v>
      </c>
      <c r="B26" t="s">
        <v>53</v>
      </c>
      <c r="C26">
        <v>62</v>
      </c>
      <c r="D26">
        <v>143</v>
      </c>
    </row>
    <row r="27" spans="1:9">
      <c r="A27" t="s">
        <v>70</v>
      </c>
      <c r="B27" t="s">
        <v>54</v>
      </c>
      <c r="C27">
        <v>66</v>
      </c>
      <c r="D27">
        <v>129</v>
      </c>
    </row>
    <row r="29" spans="1:9">
      <c r="A29" t="s">
        <v>72</v>
      </c>
      <c r="B29" t="s">
        <v>55</v>
      </c>
      <c r="C29">
        <v>68</v>
      </c>
      <c r="D29">
        <v>170</v>
      </c>
    </row>
    <row r="30" spans="1:9">
      <c r="A30" t="s">
        <v>72</v>
      </c>
      <c r="B30" t="s">
        <v>56</v>
      </c>
      <c r="C30">
        <v>71</v>
      </c>
      <c r="D30">
        <v>202</v>
      </c>
    </row>
    <row r="31" spans="1:9">
      <c r="A31" t="s">
        <v>72</v>
      </c>
      <c r="B31" t="s">
        <v>57</v>
      </c>
      <c r="C31">
        <v>73</v>
      </c>
      <c r="D31">
        <v>206</v>
      </c>
    </row>
    <row r="32" spans="1:9">
      <c r="A32" t="s">
        <v>72</v>
      </c>
      <c r="B32" t="s">
        <v>58</v>
      </c>
      <c r="C32">
        <v>61</v>
      </c>
      <c r="D32">
        <v>128</v>
      </c>
      <c r="I32" t="s">
        <v>71</v>
      </c>
    </row>
    <row r="33" spans="1:4">
      <c r="A33" t="s">
        <v>72</v>
      </c>
      <c r="B33" t="s">
        <v>59</v>
      </c>
      <c r="C33">
        <v>61</v>
      </c>
      <c r="D33">
        <v>149</v>
      </c>
    </row>
    <row r="34" spans="1:4">
      <c r="A34" t="s">
        <v>72</v>
      </c>
      <c r="B34" t="s">
        <v>60</v>
      </c>
      <c r="C34">
        <v>72</v>
      </c>
      <c r="D34">
        <v>235</v>
      </c>
    </row>
    <row r="35" spans="1:4">
      <c r="A35" t="s">
        <v>72</v>
      </c>
      <c r="B35" t="s">
        <v>61</v>
      </c>
      <c r="C35">
        <v>74</v>
      </c>
      <c r="D35">
        <v>231</v>
      </c>
    </row>
    <row r="36" spans="1:4">
      <c r="A36" t="s">
        <v>72</v>
      </c>
      <c r="B36" t="s">
        <v>62</v>
      </c>
      <c r="C36">
        <v>68</v>
      </c>
      <c r="D36">
        <v>182</v>
      </c>
    </row>
    <row r="37" spans="1:4">
      <c r="A37" t="s">
        <v>72</v>
      </c>
      <c r="B37" t="s">
        <v>63</v>
      </c>
      <c r="C37">
        <v>72</v>
      </c>
      <c r="D37">
        <v>227</v>
      </c>
    </row>
    <row r="38" spans="1:4">
      <c r="A38" t="s">
        <v>72</v>
      </c>
      <c r="B38" t="s">
        <v>64</v>
      </c>
      <c r="C38">
        <v>72</v>
      </c>
      <c r="D38">
        <v>182</v>
      </c>
    </row>
    <row r="39" spans="1:4">
      <c r="A39" t="s">
        <v>72</v>
      </c>
      <c r="B39" t="s">
        <v>65</v>
      </c>
      <c r="C39">
        <v>66</v>
      </c>
      <c r="D39">
        <v>154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6344E-A2DF-470F-8386-238FC2790323}">
  <dimension ref="A1:L39"/>
  <sheetViews>
    <sheetView workbookViewId="0">
      <selection activeCell="K24" sqref="K24"/>
    </sheetView>
  </sheetViews>
  <sheetFormatPr defaultColWidth="11.42578125" defaultRowHeight="14.45"/>
  <cols>
    <col min="6" max="6" width="12.7109375" bestFit="1" customWidth="1"/>
    <col min="11" max="11" width="17.42578125" bestFit="1" customWidth="1"/>
    <col min="12" max="12" width="20.42578125" bestFit="1" customWidth="1"/>
  </cols>
  <sheetData>
    <row r="1" spans="1:12">
      <c r="A1" t="s">
        <v>66</v>
      </c>
      <c r="B1" t="s">
        <v>22</v>
      </c>
      <c r="C1" t="s">
        <v>23</v>
      </c>
      <c r="D1" t="s">
        <v>24</v>
      </c>
      <c r="F1" t="s">
        <v>67</v>
      </c>
      <c r="G1" t="s">
        <v>68</v>
      </c>
      <c r="H1" t="s">
        <v>69</v>
      </c>
      <c r="K1" t="s">
        <v>25</v>
      </c>
      <c r="L1" t="s">
        <v>26</v>
      </c>
    </row>
    <row r="2" spans="1:12">
      <c r="A2" t="s">
        <v>70</v>
      </c>
      <c r="B2" t="s">
        <v>27</v>
      </c>
      <c r="C2">
        <v>74</v>
      </c>
      <c r="D2">
        <v>239</v>
      </c>
      <c r="F2">
        <f>$L$2+$K$2*C2</f>
        <v>209.1803120087072</v>
      </c>
      <c r="G2">
        <f>D2-F2</f>
        <v>29.819687991292795</v>
      </c>
      <c r="H2">
        <f>ABS(G2)</f>
        <v>29.819687991292795</v>
      </c>
      <c r="K2">
        <f>SLOPE(D2:D27,C2:C27)</f>
        <v>5.4125045350102789</v>
      </c>
      <c r="L2">
        <f>INTERCEPT(D2:D27,C2:C27)</f>
        <v>-191.34502358205341</v>
      </c>
    </row>
    <row r="3" spans="1:12">
      <c r="A3" t="s">
        <v>70</v>
      </c>
      <c r="B3" t="s">
        <v>30</v>
      </c>
      <c r="C3">
        <v>63</v>
      </c>
      <c r="D3">
        <v>147</v>
      </c>
      <c r="F3">
        <f t="shared" ref="F3:F27" si="0">$L$2+$K$2*C3</f>
        <v>149.64276212359417</v>
      </c>
      <c r="G3">
        <f t="shared" ref="G3:G27" si="1">D3-F3</f>
        <v>-2.6427621235941672</v>
      </c>
      <c r="H3">
        <f t="shared" ref="H3:H39" si="2">ABS(G3)</f>
        <v>2.6427621235941672</v>
      </c>
    </row>
    <row r="4" spans="1:12">
      <c r="A4" t="s">
        <v>70</v>
      </c>
      <c r="B4" t="s">
        <v>31</v>
      </c>
      <c r="C4">
        <v>70</v>
      </c>
      <c r="D4">
        <v>169</v>
      </c>
      <c r="F4">
        <f t="shared" si="0"/>
        <v>187.53029386866612</v>
      </c>
      <c r="G4">
        <f t="shared" si="1"/>
        <v>-18.530293868666121</v>
      </c>
      <c r="H4">
        <f t="shared" si="2"/>
        <v>18.530293868666121</v>
      </c>
    </row>
    <row r="5" spans="1:12">
      <c r="A5" t="s">
        <v>70</v>
      </c>
      <c r="B5" t="s">
        <v>32</v>
      </c>
      <c r="C5">
        <v>68</v>
      </c>
      <c r="D5">
        <v>159</v>
      </c>
      <c r="F5">
        <f t="shared" si="0"/>
        <v>176.70528479864558</v>
      </c>
      <c r="G5">
        <f t="shared" si="1"/>
        <v>-17.705284798645579</v>
      </c>
      <c r="H5">
        <f t="shared" si="2"/>
        <v>17.705284798645579</v>
      </c>
    </row>
    <row r="6" spans="1:12">
      <c r="A6" t="s">
        <v>70</v>
      </c>
      <c r="B6" t="s">
        <v>33</v>
      </c>
      <c r="C6">
        <v>72</v>
      </c>
      <c r="D6">
        <v>211</v>
      </c>
      <c r="F6">
        <f t="shared" si="0"/>
        <v>198.35530293868666</v>
      </c>
      <c r="G6">
        <f t="shared" si="1"/>
        <v>12.644697061313337</v>
      </c>
      <c r="H6">
        <f t="shared" si="2"/>
        <v>12.644697061313337</v>
      </c>
    </row>
    <row r="7" spans="1:12">
      <c r="A7" t="s">
        <v>70</v>
      </c>
      <c r="B7" t="s">
        <v>34</v>
      </c>
      <c r="C7">
        <v>73</v>
      </c>
      <c r="D7">
        <v>239</v>
      </c>
      <c r="F7">
        <f t="shared" si="0"/>
        <v>203.76780747369693</v>
      </c>
      <c r="G7">
        <f t="shared" si="1"/>
        <v>35.232192526303066</v>
      </c>
      <c r="H7">
        <f t="shared" si="2"/>
        <v>35.232192526303066</v>
      </c>
    </row>
    <row r="8" spans="1:12">
      <c r="A8" t="s">
        <v>70</v>
      </c>
      <c r="B8" t="s">
        <v>35</v>
      </c>
      <c r="C8">
        <v>71</v>
      </c>
      <c r="D8">
        <v>202</v>
      </c>
      <c r="F8">
        <f t="shared" si="0"/>
        <v>192.94279840367639</v>
      </c>
      <c r="G8">
        <f t="shared" si="1"/>
        <v>9.0572015963236083</v>
      </c>
      <c r="H8">
        <f t="shared" si="2"/>
        <v>9.0572015963236083</v>
      </c>
    </row>
    <row r="9" spans="1:12">
      <c r="A9" t="s">
        <v>70</v>
      </c>
      <c r="B9" t="s">
        <v>36</v>
      </c>
      <c r="C9">
        <v>64</v>
      </c>
      <c r="D9">
        <v>136</v>
      </c>
      <c r="F9">
        <f t="shared" si="0"/>
        <v>155.05526665860444</v>
      </c>
      <c r="G9">
        <f t="shared" si="1"/>
        <v>-19.055266658604438</v>
      </c>
      <c r="H9">
        <f t="shared" si="2"/>
        <v>19.055266658604438</v>
      </c>
    </row>
    <row r="10" spans="1:12">
      <c r="A10" t="s">
        <v>70</v>
      </c>
      <c r="B10" t="s">
        <v>37</v>
      </c>
      <c r="C10">
        <v>67</v>
      </c>
      <c r="D10">
        <v>194</v>
      </c>
      <c r="F10">
        <f t="shared" si="0"/>
        <v>171.29278026363525</v>
      </c>
      <c r="G10">
        <f t="shared" si="1"/>
        <v>22.707219736364749</v>
      </c>
      <c r="H10">
        <f t="shared" si="2"/>
        <v>22.707219736364749</v>
      </c>
    </row>
    <row r="11" spans="1:12">
      <c r="A11" t="s">
        <v>70</v>
      </c>
      <c r="B11" t="s">
        <v>38</v>
      </c>
      <c r="C11">
        <v>74</v>
      </c>
      <c r="D11">
        <v>208</v>
      </c>
      <c r="F11">
        <f t="shared" si="0"/>
        <v>209.1803120087072</v>
      </c>
      <c r="G11">
        <f t="shared" si="1"/>
        <v>-1.1803120087072045</v>
      </c>
      <c r="H11">
        <f t="shared" si="2"/>
        <v>1.1803120087072045</v>
      </c>
    </row>
    <row r="12" spans="1:12">
      <c r="A12" t="s">
        <v>70</v>
      </c>
      <c r="B12" t="s">
        <v>39</v>
      </c>
      <c r="C12">
        <v>67</v>
      </c>
      <c r="D12">
        <v>196</v>
      </c>
      <c r="F12">
        <f t="shared" si="0"/>
        <v>171.29278026363525</v>
      </c>
      <c r="G12">
        <f t="shared" si="1"/>
        <v>24.707219736364749</v>
      </c>
      <c r="H12">
        <f t="shared" si="2"/>
        <v>24.707219736364749</v>
      </c>
    </row>
    <row r="13" spans="1:12">
      <c r="A13" t="s">
        <v>70</v>
      </c>
      <c r="B13" t="s">
        <v>40</v>
      </c>
      <c r="C13">
        <v>66</v>
      </c>
      <c r="D13">
        <v>209</v>
      </c>
      <c r="F13">
        <f t="shared" si="0"/>
        <v>165.88027572862498</v>
      </c>
      <c r="G13">
        <f t="shared" si="1"/>
        <v>43.11972427137502</v>
      </c>
      <c r="H13">
        <f t="shared" si="2"/>
        <v>43.11972427137502</v>
      </c>
      <c r="I13" t="s">
        <v>71</v>
      </c>
    </row>
    <row r="14" spans="1:12">
      <c r="A14" t="s">
        <v>70</v>
      </c>
      <c r="B14" t="s">
        <v>41</v>
      </c>
      <c r="C14">
        <v>69</v>
      </c>
      <c r="D14">
        <v>175</v>
      </c>
      <c r="F14">
        <f t="shared" si="0"/>
        <v>182.11778933365585</v>
      </c>
      <c r="G14">
        <f t="shared" si="1"/>
        <v>-7.1177893336558498</v>
      </c>
      <c r="H14">
        <f t="shared" si="2"/>
        <v>7.1177893336558498</v>
      </c>
      <c r="I14">
        <f>AVERAGE(H2:H27)</f>
        <v>17.642231876238416</v>
      </c>
    </row>
    <row r="15" spans="1:12">
      <c r="A15" t="s">
        <v>70</v>
      </c>
      <c r="B15" t="s">
        <v>42</v>
      </c>
      <c r="C15">
        <v>68</v>
      </c>
      <c r="D15">
        <v>177</v>
      </c>
      <c r="F15">
        <f t="shared" si="0"/>
        <v>176.70528479864558</v>
      </c>
      <c r="G15">
        <f t="shared" si="1"/>
        <v>0.2947152013544212</v>
      </c>
      <c r="H15">
        <f t="shared" si="2"/>
        <v>0.2947152013544212</v>
      </c>
    </row>
    <row r="16" spans="1:12">
      <c r="A16" t="s">
        <v>70</v>
      </c>
      <c r="B16" t="s">
        <v>43</v>
      </c>
      <c r="C16">
        <v>67</v>
      </c>
      <c r="D16">
        <v>186</v>
      </c>
      <c r="F16">
        <f t="shared" si="0"/>
        <v>171.29278026363525</v>
      </c>
      <c r="G16">
        <f t="shared" si="1"/>
        <v>14.707219736364749</v>
      </c>
      <c r="H16">
        <f t="shared" si="2"/>
        <v>14.707219736364749</v>
      </c>
    </row>
    <row r="17" spans="1:9">
      <c r="A17" t="s">
        <v>70</v>
      </c>
      <c r="B17" t="s">
        <v>44</v>
      </c>
      <c r="C17">
        <v>73</v>
      </c>
      <c r="D17">
        <v>205</v>
      </c>
      <c r="F17">
        <f t="shared" si="0"/>
        <v>203.76780747369693</v>
      </c>
      <c r="G17">
        <f t="shared" si="1"/>
        <v>1.2321925263030664</v>
      </c>
      <c r="H17">
        <f t="shared" si="2"/>
        <v>1.2321925263030664</v>
      </c>
    </row>
    <row r="18" spans="1:9">
      <c r="A18" t="s">
        <v>70</v>
      </c>
      <c r="B18" t="s">
        <v>45</v>
      </c>
      <c r="C18">
        <v>69</v>
      </c>
      <c r="D18">
        <v>210</v>
      </c>
      <c r="F18">
        <f t="shared" si="0"/>
        <v>182.11778933365585</v>
      </c>
      <c r="G18">
        <f t="shared" si="1"/>
        <v>27.88221066634415</v>
      </c>
      <c r="H18">
        <f t="shared" si="2"/>
        <v>27.88221066634415</v>
      </c>
    </row>
    <row r="19" spans="1:9">
      <c r="A19" t="s">
        <v>70</v>
      </c>
      <c r="B19" t="s">
        <v>46</v>
      </c>
      <c r="C19">
        <v>72</v>
      </c>
      <c r="D19">
        <v>193</v>
      </c>
      <c r="F19">
        <f t="shared" si="0"/>
        <v>198.35530293868666</v>
      </c>
      <c r="G19">
        <f t="shared" si="1"/>
        <v>-5.3553029386866626</v>
      </c>
      <c r="H19">
        <f t="shared" si="2"/>
        <v>5.3553029386866626</v>
      </c>
    </row>
    <row r="20" spans="1:9">
      <c r="A20" t="s">
        <v>70</v>
      </c>
      <c r="B20" t="s">
        <v>47</v>
      </c>
      <c r="C20">
        <v>74</v>
      </c>
      <c r="D20">
        <v>186</v>
      </c>
      <c r="F20">
        <f t="shared" si="0"/>
        <v>209.1803120087072</v>
      </c>
      <c r="G20">
        <f t="shared" si="1"/>
        <v>-23.180312008707205</v>
      </c>
      <c r="H20">
        <f t="shared" si="2"/>
        <v>23.180312008707205</v>
      </c>
    </row>
    <row r="21" spans="1:9">
      <c r="A21" t="s">
        <v>70</v>
      </c>
      <c r="B21" t="s">
        <v>48</v>
      </c>
      <c r="C21">
        <v>71</v>
      </c>
      <c r="D21">
        <v>138</v>
      </c>
      <c r="F21">
        <f t="shared" si="0"/>
        <v>192.94279840367639</v>
      </c>
      <c r="G21">
        <f t="shared" si="1"/>
        <v>-54.942798403676392</v>
      </c>
      <c r="H21">
        <f t="shared" si="2"/>
        <v>54.942798403676392</v>
      </c>
    </row>
    <row r="22" spans="1:9">
      <c r="A22" t="s">
        <v>70</v>
      </c>
      <c r="B22" t="s">
        <v>49</v>
      </c>
      <c r="C22">
        <v>64</v>
      </c>
      <c r="D22">
        <v>163</v>
      </c>
      <c r="F22">
        <f t="shared" si="0"/>
        <v>155.05526665860444</v>
      </c>
      <c r="G22">
        <f t="shared" si="1"/>
        <v>7.9447333413955619</v>
      </c>
      <c r="H22">
        <f t="shared" si="2"/>
        <v>7.9447333413955619</v>
      </c>
    </row>
    <row r="23" spans="1:9">
      <c r="A23" t="s">
        <v>70</v>
      </c>
      <c r="B23" t="s">
        <v>50</v>
      </c>
      <c r="C23">
        <v>70</v>
      </c>
      <c r="D23">
        <v>185</v>
      </c>
      <c r="F23">
        <f t="shared" si="0"/>
        <v>187.53029386866612</v>
      </c>
      <c r="G23">
        <f t="shared" si="1"/>
        <v>-2.5302938686661207</v>
      </c>
      <c r="H23">
        <f t="shared" si="2"/>
        <v>2.5302938686661207</v>
      </c>
    </row>
    <row r="24" spans="1:9">
      <c r="A24" t="s">
        <v>70</v>
      </c>
      <c r="B24" t="s">
        <v>51</v>
      </c>
      <c r="C24">
        <v>65</v>
      </c>
      <c r="D24">
        <v>160</v>
      </c>
      <c r="F24">
        <f t="shared" si="0"/>
        <v>160.46777119361471</v>
      </c>
      <c r="G24">
        <f t="shared" si="1"/>
        <v>-0.46777119361470909</v>
      </c>
      <c r="H24">
        <f t="shared" si="2"/>
        <v>0.46777119361470909</v>
      </c>
    </row>
    <row r="25" spans="1:9">
      <c r="A25" t="s">
        <v>70</v>
      </c>
      <c r="B25" t="s">
        <v>52</v>
      </c>
      <c r="C25">
        <v>70</v>
      </c>
      <c r="D25">
        <v>149</v>
      </c>
      <c r="F25">
        <f t="shared" si="0"/>
        <v>187.53029386866612</v>
      </c>
      <c r="G25">
        <f t="shared" si="1"/>
        <v>-38.530293868666121</v>
      </c>
      <c r="H25">
        <f t="shared" si="2"/>
        <v>38.530293868666121</v>
      </c>
    </row>
    <row r="26" spans="1:9">
      <c r="A26" t="s">
        <v>70</v>
      </c>
      <c r="B26" t="s">
        <v>53</v>
      </c>
      <c r="C26">
        <v>62</v>
      </c>
      <c r="D26">
        <v>143</v>
      </c>
      <c r="F26">
        <f t="shared" si="0"/>
        <v>144.2302575885839</v>
      </c>
      <c r="G26">
        <f t="shared" si="1"/>
        <v>-1.2302575885838962</v>
      </c>
      <c r="H26">
        <f t="shared" si="2"/>
        <v>1.2302575885838962</v>
      </c>
    </row>
    <row r="27" spans="1:9">
      <c r="A27" t="s">
        <v>70</v>
      </c>
      <c r="B27" t="s">
        <v>54</v>
      </c>
      <c r="C27">
        <v>66</v>
      </c>
      <c r="D27">
        <v>129</v>
      </c>
      <c r="F27">
        <f t="shared" si="0"/>
        <v>165.88027572862498</v>
      </c>
      <c r="G27">
        <f t="shared" si="1"/>
        <v>-36.88027572862498</v>
      </c>
      <c r="H27">
        <f t="shared" si="2"/>
        <v>36.88027572862498</v>
      </c>
    </row>
    <row r="29" spans="1:9">
      <c r="A29" t="s">
        <v>72</v>
      </c>
      <c r="B29" t="s">
        <v>55</v>
      </c>
      <c r="C29">
        <v>68</v>
      </c>
      <c r="D29">
        <v>170</v>
      </c>
      <c r="F29">
        <f t="shared" ref="F29:F40" si="3">$L$2+$K$2*C29</f>
        <v>176.70528479864558</v>
      </c>
      <c r="G29">
        <f t="shared" ref="G29:G39" si="4">D29-F29</f>
        <v>-6.7052847986455788</v>
      </c>
      <c r="H29">
        <f t="shared" si="2"/>
        <v>6.7052847986455788</v>
      </c>
    </row>
    <row r="30" spans="1:9">
      <c r="A30" t="s">
        <v>72</v>
      </c>
      <c r="B30" t="s">
        <v>56</v>
      </c>
      <c r="C30">
        <v>71</v>
      </c>
      <c r="D30">
        <v>202</v>
      </c>
      <c r="F30">
        <f t="shared" si="3"/>
        <v>192.94279840367639</v>
      </c>
      <c r="G30">
        <f t="shared" si="4"/>
        <v>9.0572015963236083</v>
      </c>
      <c r="H30">
        <f t="shared" si="2"/>
        <v>9.0572015963236083</v>
      </c>
    </row>
    <row r="31" spans="1:9">
      <c r="A31" t="s">
        <v>72</v>
      </c>
      <c r="B31" t="s">
        <v>57</v>
      </c>
      <c r="C31">
        <v>73</v>
      </c>
      <c r="D31">
        <v>206</v>
      </c>
      <c r="F31">
        <f t="shared" si="3"/>
        <v>203.76780747369693</v>
      </c>
      <c r="G31">
        <f t="shared" si="4"/>
        <v>2.2321925263030664</v>
      </c>
      <c r="H31">
        <f t="shared" si="2"/>
        <v>2.2321925263030664</v>
      </c>
    </row>
    <row r="32" spans="1:9">
      <c r="A32" t="s">
        <v>72</v>
      </c>
      <c r="B32" t="s">
        <v>58</v>
      </c>
      <c r="C32">
        <v>61</v>
      </c>
      <c r="D32">
        <v>128</v>
      </c>
      <c r="F32">
        <f t="shared" si="3"/>
        <v>138.81775305357363</v>
      </c>
      <c r="G32">
        <f t="shared" si="4"/>
        <v>-10.817753053573625</v>
      </c>
      <c r="H32">
        <f t="shared" si="2"/>
        <v>10.817753053573625</v>
      </c>
      <c r="I32" t="s">
        <v>71</v>
      </c>
    </row>
    <row r="33" spans="1:9">
      <c r="A33" t="s">
        <v>72</v>
      </c>
      <c r="B33" t="s">
        <v>59</v>
      </c>
      <c r="C33">
        <v>61</v>
      </c>
      <c r="D33">
        <v>149</v>
      </c>
      <c r="F33">
        <f t="shared" si="3"/>
        <v>138.81775305357363</v>
      </c>
      <c r="G33">
        <f t="shared" si="4"/>
        <v>10.182246946426375</v>
      </c>
      <c r="H33">
        <f t="shared" si="2"/>
        <v>10.182246946426375</v>
      </c>
      <c r="I33">
        <f>AVERAGE(H29:H39)</f>
        <v>14.512186809441618</v>
      </c>
    </row>
    <row r="34" spans="1:9">
      <c r="A34" t="s">
        <v>72</v>
      </c>
      <c r="B34" t="s">
        <v>60</v>
      </c>
      <c r="C34">
        <v>72</v>
      </c>
      <c r="D34">
        <v>235</v>
      </c>
      <c r="F34">
        <f t="shared" si="3"/>
        <v>198.35530293868666</v>
      </c>
      <c r="G34">
        <f t="shared" si="4"/>
        <v>36.644697061313337</v>
      </c>
      <c r="H34">
        <f t="shared" si="2"/>
        <v>36.644697061313337</v>
      </c>
    </row>
    <row r="35" spans="1:9">
      <c r="A35" t="s">
        <v>72</v>
      </c>
      <c r="B35" t="s">
        <v>61</v>
      </c>
      <c r="C35">
        <v>74</v>
      </c>
      <c r="D35">
        <v>231</v>
      </c>
      <c r="F35">
        <f t="shared" si="3"/>
        <v>209.1803120087072</v>
      </c>
      <c r="G35">
        <f t="shared" si="4"/>
        <v>21.819687991292795</v>
      </c>
      <c r="H35">
        <f t="shared" si="2"/>
        <v>21.819687991292795</v>
      </c>
    </row>
    <row r="36" spans="1:9">
      <c r="A36" t="s">
        <v>72</v>
      </c>
      <c r="B36" t="s">
        <v>62</v>
      </c>
      <c r="C36">
        <v>68</v>
      </c>
      <c r="D36">
        <v>182</v>
      </c>
      <c r="F36">
        <f t="shared" si="3"/>
        <v>176.70528479864558</v>
      </c>
      <c r="G36">
        <f t="shared" si="4"/>
        <v>5.2947152013544212</v>
      </c>
      <c r="H36">
        <f t="shared" si="2"/>
        <v>5.2947152013544212</v>
      </c>
    </row>
    <row r="37" spans="1:9">
      <c r="A37" t="s">
        <v>72</v>
      </c>
      <c r="B37" t="s">
        <v>63</v>
      </c>
      <c r="C37">
        <v>72</v>
      </c>
      <c r="D37">
        <v>227</v>
      </c>
      <c r="F37">
        <f t="shared" si="3"/>
        <v>198.35530293868666</v>
      </c>
      <c r="G37">
        <f t="shared" si="4"/>
        <v>28.644697061313337</v>
      </c>
      <c r="H37">
        <f t="shared" si="2"/>
        <v>28.644697061313337</v>
      </c>
    </row>
    <row r="38" spans="1:9">
      <c r="A38" t="s">
        <v>72</v>
      </c>
      <c r="B38" t="s">
        <v>64</v>
      </c>
      <c r="C38">
        <v>72</v>
      </c>
      <c r="D38">
        <v>182</v>
      </c>
      <c r="F38">
        <f t="shared" si="3"/>
        <v>198.35530293868666</v>
      </c>
      <c r="G38">
        <f t="shared" si="4"/>
        <v>-16.355302938686663</v>
      </c>
      <c r="H38">
        <f t="shared" si="2"/>
        <v>16.355302938686663</v>
      </c>
    </row>
    <row r="39" spans="1:9">
      <c r="A39" t="s">
        <v>72</v>
      </c>
      <c r="B39" t="s">
        <v>65</v>
      </c>
      <c r="C39">
        <v>66</v>
      </c>
      <c r="D39">
        <v>154</v>
      </c>
      <c r="F39">
        <f t="shared" si="3"/>
        <v>165.88027572862498</v>
      </c>
      <c r="G39">
        <f t="shared" si="4"/>
        <v>-11.88027572862498</v>
      </c>
      <c r="H39">
        <f t="shared" si="2"/>
        <v>11.88027572862498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8"/>
  <sheetViews>
    <sheetView tabSelected="1" workbookViewId="0">
      <selection activeCell="C11" sqref="A1:E38"/>
    </sheetView>
  </sheetViews>
  <sheetFormatPr defaultColWidth="11.42578125" defaultRowHeight="14.45"/>
  <cols>
    <col min="2" max="2" width="10.28515625" bestFit="1" customWidth="1"/>
    <col min="3" max="3" width="18" bestFit="1" customWidth="1"/>
  </cols>
  <sheetData>
    <row r="1" spans="1:5">
      <c r="A1" t="s">
        <v>22</v>
      </c>
      <c r="B1" t="s">
        <v>23</v>
      </c>
      <c r="C1" t="s">
        <v>73</v>
      </c>
      <c r="D1" t="s">
        <v>74</v>
      </c>
      <c r="E1" t="s">
        <v>75</v>
      </c>
    </row>
    <row r="2" spans="1:5">
      <c r="A2" t="s">
        <v>30</v>
      </c>
      <c r="B2" t="s">
        <v>76</v>
      </c>
      <c r="C2" t="s">
        <v>77</v>
      </c>
    </row>
    <row r="3" spans="1:5">
      <c r="A3" t="s">
        <v>31</v>
      </c>
      <c r="B3" t="s">
        <v>78</v>
      </c>
      <c r="C3" t="s">
        <v>79</v>
      </c>
    </row>
    <row r="4" spans="1:5">
      <c r="A4" t="s">
        <v>32</v>
      </c>
      <c r="B4" t="s">
        <v>80</v>
      </c>
      <c r="C4" t="s">
        <v>81</v>
      </c>
    </row>
    <row r="5" spans="1:5">
      <c r="A5" t="s">
        <v>33</v>
      </c>
      <c r="B5" t="s">
        <v>82</v>
      </c>
      <c r="C5" t="s">
        <v>83</v>
      </c>
    </row>
    <row r="6" spans="1:5">
      <c r="A6" t="s">
        <v>34</v>
      </c>
      <c r="B6" t="s">
        <v>84</v>
      </c>
      <c r="C6" t="s">
        <v>85</v>
      </c>
    </row>
    <row r="7" spans="1:5">
      <c r="A7" t="s">
        <v>35</v>
      </c>
      <c r="B7" t="s">
        <v>86</v>
      </c>
      <c r="C7" t="s">
        <v>77</v>
      </c>
    </row>
    <row r="8" spans="1:5">
      <c r="A8" t="s">
        <v>36</v>
      </c>
      <c r="B8" t="s">
        <v>87</v>
      </c>
      <c r="C8" t="s">
        <v>88</v>
      </c>
    </row>
    <row r="9" spans="1:5">
      <c r="A9" t="s">
        <v>37</v>
      </c>
      <c r="B9" t="s">
        <v>89</v>
      </c>
      <c r="C9" t="s">
        <v>90</v>
      </c>
    </row>
    <row r="10" spans="1:5">
      <c r="A10" t="s">
        <v>38</v>
      </c>
      <c r="B10" t="s">
        <v>91</v>
      </c>
      <c r="C10" t="s">
        <v>92</v>
      </c>
    </row>
    <row r="11" spans="1:5">
      <c r="A11" t="s">
        <v>39</v>
      </c>
      <c r="B11" t="s">
        <v>76</v>
      </c>
      <c r="C11" t="s">
        <v>93</v>
      </c>
    </row>
    <row r="12" spans="1:5">
      <c r="A12" t="s">
        <v>40</v>
      </c>
      <c r="B12" t="s">
        <v>91</v>
      </c>
      <c r="C12" t="s">
        <v>94</v>
      </c>
    </row>
    <row r="13" spans="1:5">
      <c r="A13" t="s">
        <v>41</v>
      </c>
      <c r="B13" t="s">
        <v>95</v>
      </c>
      <c r="C13" t="s">
        <v>96</v>
      </c>
    </row>
    <row r="14" spans="1:5">
      <c r="A14" t="s">
        <v>42</v>
      </c>
      <c r="B14" t="s">
        <v>97</v>
      </c>
      <c r="C14" t="s">
        <v>98</v>
      </c>
    </row>
    <row r="15" spans="1:5">
      <c r="A15" t="s">
        <v>43</v>
      </c>
      <c r="B15" t="s">
        <v>82</v>
      </c>
      <c r="C15" t="s">
        <v>99</v>
      </c>
    </row>
    <row r="16" spans="1:5">
      <c r="A16" t="s">
        <v>45</v>
      </c>
      <c r="B16" t="s">
        <v>91</v>
      </c>
      <c r="C16" t="s">
        <v>100</v>
      </c>
    </row>
    <row r="17" spans="1:3">
      <c r="A17" t="s">
        <v>47</v>
      </c>
      <c r="B17" t="s">
        <v>86</v>
      </c>
      <c r="C17" t="s">
        <v>101</v>
      </c>
    </row>
    <row r="18" spans="1:3">
      <c r="A18" t="s">
        <v>48</v>
      </c>
      <c r="B18" t="s">
        <v>97</v>
      </c>
      <c r="C18" t="s">
        <v>102</v>
      </c>
    </row>
    <row r="19" spans="1:3">
      <c r="A19" t="s">
        <v>49</v>
      </c>
      <c r="B19" t="s">
        <v>84</v>
      </c>
      <c r="C19" t="s">
        <v>103</v>
      </c>
    </row>
    <row r="20" spans="1:3">
      <c r="A20" t="s">
        <v>50</v>
      </c>
      <c r="B20" t="s">
        <v>76</v>
      </c>
      <c r="C20" t="s">
        <v>100</v>
      </c>
    </row>
    <row r="21" spans="1:3">
      <c r="A21" t="s">
        <v>51</v>
      </c>
      <c r="B21" t="s">
        <v>87</v>
      </c>
      <c r="C21" t="s">
        <v>104</v>
      </c>
    </row>
    <row r="22" spans="1:3">
      <c r="A22" t="s">
        <v>52</v>
      </c>
      <c r="B22" t="s">
        <v>89</v>
      </c>
      <c r="C22" t="s">
        <v>105</v>
      </c>
    </row>
    <row r="23" spans="1:3">
      <c r="A23" t="s">
        <v>53</v>
      </c>
      <c r="B23" t="s">
        <v>80</v>
      </c>
      <c r="C23" t="s">
        <v>106</v>
      </c>
    </row>
    <row r="24" spans="1:3">
      <c r="A24" t="s">
        <v>54</v>
      </c>
      <c r="B24" t="s">
        <v>107</v>
      </c>
      <c r="C24" t="s">
        <v>108</v>
      </c>
    </row>
    <row r="25" spans="1:3">
      <c r="A25" t="s">
        <v>55</v>
      </c>
      <c r="B25" t="s">
        <v>80</v>
      </c>
      <c r="C25" t="s">
        <v>109</v>
      </c>
    </row>
    <row r="26" spans="1:3">
      <c r="A26" t="s">
        <v>56</v>
      </c>
      <c r="B26" t="s">
        <v>110</v>
      </c>
      <c r="C26" t="s">
        <v>111</v>
      </c>
    </row>
    <row r="27" spans="1:3">
      <c r="A27" t="s">
        <v>57</v>
      </c>
      <c r="B27" t="s">
        <v>95</v>
      </c>
      <c r="C27" t="s">
        <v>112</v>
      </c>
    </row>
    <row r="28" spans="1:3">
      <c r="A28" t="s">
        <v>58</v>
      </c>
      <c r="B28" t="s">
        <v>82</v>
      </c>
      <c r="C28" t="s">
        <v>113</v>
      </c>
    </row>
    <row r="29" spans="1:3">
      <c r="A29" t="s">
        <v>60</v>
      </c>
      <c r="B29" t="s">
        <v>87</v>
      </c>
      <c r="C29" t="s">
        <v>88</v>
      </c>
    </row>
    <row r="30" spans="1:3">
      <c r="A30" t="s">
        <v>61</v>
      </c>
      <c r="B30" t="s">
        <v>86</v>
      </c>
      <c r="C30" t="s">
        <v>114</v>
      </c>
    </row>
    <row r="31" spans="1:3">
      <c r="A31" t="s">
        <v>63</v>
      </c>
      <c r="B31" t="s">
        <v>115</v>
      </c>
      <c r="C31" t="s">
        <v>116</v>
      </c>
    </row>
    <row r="32" spans="1:3">
      <c r="A32" t="s">
        <v>64</v>
      </c>
      <c r="B32" t="s">
        <v>115</v>
      </c>
      <c r="C32" t="s">
        <v>109</v>
      </c>
    </row>
    <row r="33" spans="1:3">
      <c r="A33" t="s">
        <v>65</v>
      </c>
      <c r="B33" t="s">
        <v>84</v>
      </c>
      <c r="C33" t="s">
        <v>117</v>
      </c>
    </row>
    <row r="34" spans="1:3">
      <c r="A34" t="s">
        <v>118</v>
      </c>
      <c r="B34" t="s">
        <v>76</v>
      </c>
      <c r="C34" t="s">
        <v>119</v>
      </c>
    </row>
    <row r="35" spans="1:3">
      <c r="A35" t="s">
        <v>120</v>
      </c>
      <c r="B35" t="s">
        <v>82</v>
      </c>
      <c r="C35" t="s">
        <v>121</v>
      </c>
    </row>
    <row r="36" spans="1:3">
      <c r="A36" t="s">
        <v>122</v>
      </c>
      <c r="B36" t="s">
        <v>84</v>
      </c>
      <c r="C36" t="s">
        <v>123</v>
      </c>
    </row>
    <row r="37" spans="1:3">
      <c r="A37" t="s">
        <v>124</v>
      </c>
      <c r="B37" t="s">
        <v>84</v>
      </c>
      <c r="C37" t="s">
        <v>121</v>
      </c>
    </row>
    <row r="38" spans="1:3">
      <c r="A38" t="s">
        <v>125</v>
      </c>
      <c r="B38" t="s">
        <v>95</v>
      </c>
      <c r="C38" t="s">
        <v>126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dusty.turner</dc:creator>
  <cp:keywords/>
  <dc:description/>
  <cp:lastModifiedBy>Turner, Dusty S LTC</cp:lastModifiedBy>
  <cp:revision/>
  <dcterms:created xsi:type="dcterms:W3CDTF">2026-03-18T11:48:38Z</dcterms:created>
  <dcterms:modified xsi:type="dcterms:W3CDTF">2026-03-18T18:08:37Z</dcterms:modified>
  <cp:category/>
  <cp:contentStatus/>
</cp:coreProperties>
</file>